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ulian villar\2019\CUMPLIMIENTO\mayo\"/>
    </mc:Choice>
  </mc:AlternateContent>
  <bookViews>
    <workbookView xWindow="0" yWindow="0" windowWidth="28800" windowHeight="12210"/>
  </bookViews>
  <sheets>
    <sheet name="CUMPLIMIENTO" sheetId="1" r:id="rId1"/>
  </sheets>
  <definedNames>
    <definedName name="_xlnm._FilterDatabase" localSheetId="0" hidden="1">CUMPLIMIENTO!#REF!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6" i="1" l="1"/>
  <c r="C96" i="1"/>
  <c r="D95" i="1"/>
  <c r="C95" i="1"/>
  <c r="F49" i="1" l="1"/>
  <c r="F48" i="1"/>
  <c r="D49" i="1"/>
  <c r="E49" i="1"/>
  <c r="C49" i="1"/>
  <c r="D48" i="1"/>
  <c r="E48" i="1"/>
  <c r="C48" i="1"/>
  <c r="D66" i="1" l="1"/>
  <c r="E66" i="1"/>
  <c r="F66" i="1"/>
  <c r="C66" i="1"/>
  <c r="D65" i="1"/>
  <c r="E65" i="1"/>
  <c r="F65" i="1"/>
  <c r="C65" i="1"/>
  <c r="D122" i="1" l="1"/>
  <c r="C122" i="1"/>
  <c r="D121" i="1"/>
  <c r="C121" i="1"/>
  <c r="D112" i="1" l="1"/>
  <c r="C112" i="1"/>
  <c r="D111" i="1"/>
  <c r="C111" i="1"/>
  <c r="D33" i="1" l="1"/>
  <c r="E33" i="1"/>
  <c r="F33" i="1"/>
  <c r="C33" i="1"/>
  <c r="D32" i="1"/>
  <c r="E32" i="1"/>
  <c r="F32" i="1"/>
  <c r="C32" i="1"/>
  <c r="D81" i="1" l="1"/>
  <c r="E81" i="1"/>
  <c r="C81" i="1"/>
  <c r="D80" i="1"/>
  <c r="E80" i="1"/>
  <c r="C80" i="1"/>
  <c r="D19" i="1" l="1"/>
  <c r="E19" i="1"/>
  <c r="F19" i="1"/>
  <c r="C19" i="1"/>
  <c r="D18" i="1"/>
  <c r="E18" i="1"/>
  <c r="F18" i="1"/>
  <c r="C18" i="1"/>
</calcChain>
</file>

<file path=xl/sharedStrings.xml><?xml version="1.0" encoding="utf-8"?>
<sst xmlns="http://schemas.openxmlformats.org/spreadsheetml/2006/main" count="136" uniqueCount="29">
  <si>
    <t>CUMPLIMIENTO AEROCOMERCIAL POR CAUSAS
MARZO 2019</t>
  </si>
  <si>
    <r>
      <t xml:space="preserve">*Causas Internas: </t>
    </r>
    <r>
      <rPr>
        <sz val="11"/>
        <color theme="1"/>
        <rFont val="Calibri"/>
        <family val="2"/>
        <scheme val="minor"/>
      </rPr>
      <t>Se refiere a los motivos imputables a la aerolínea que afectan la calidad del servicio hacia el pasajero.</t>
    </r>
  </si>
  <si>
    <r>
      <t xml:space="preserve">*Causas Externas: </t>
    </r>
    <r>
      <rPr>
        <sz val="11"/>
        <color theme="1"/>
        <rFont val="Calibri"/>
        <family val="2"/>
        <scheme val="minor"/>
      </rPr>
      <t>Se refiere a los motivos No imputables a la aerolínea que afectan la calidad del servicio hacia el pasajero.</t>
    </r>
  </si>
  <si>
    <t>Etiquetas de fila</t>
  </si>
  <si>
    <t>INTERNACIONAL</t>
  </si>
  <si>
    <t>SECUNDARIA</t>
  </si>
  <si>
    <t>TRONCAL</t>
  </si>
  <si>
    <t>Total general</t>
  </si>
  <si>
    <t>LATAM AIRLINES COLOMBIA</t>
  </si>
  <si>
    <t>Adelantado</t>
  </si>
  <si>
    <t>EXTERNO</t>
  </si>
  <si>
    <t>INTERNO</t>
  </si>
  <si>
    <t>CUMPLIMIENTO DE ITINERARIO</t>
  </si>
  <si>
    <t>CUMPLIMIENTO DE SERVICIO</t>
  </si>
  <si>
    <t>AVIANCA</t>
  </si>
  <si>
    <t>NO ESPECÍFICO</t>
  </si>
  <si>
    <t>AEROREPUBLICA</t>
  </si>
  <si>
    <t>REGIONAL EXPRESS</t>
  </si>
  <si>
    <t>SATENA</t>
  </si>
  <si>
    <t>SECUNDARIO</t>
  </si>
  <si>
    <t>TAC</t>
  </si>
  <si>
    <t>ADELANTADO</t>
  </si>
  <si>
    <t>CANCELADO</t>
  </si>
  <si>
    <t>CUMPLIDO</t>
  </si>
  <si>
    <t>DEMORADO</t>
  </si>
  <si>
    <t>PENALIZADO</t>
  </si>
  <si>
    <t>VIVA COLOMBIA</t>
  </si>
  <si>
    <t>EASYFLY</t>
  </si>
  <si>
    <t>Cancelado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</si>
</sst>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rgb="FF17375E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Font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0" borderId="6" xfId="0" applyFont="1" applyBorder="1" applyAlignment="1">
      <alignment horizontal="left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4" borderId="9" xfId="0" applyFont="1" applyFill="1" applyBorder="1" applyAlignment="1">
      <alignment horizontal="left" indent="1"/>
    </xf>
    <xf numFmtId="0" fontId="2" fillId="4" borderId="0" xfId="0" applyNumberFormat="1" applyFont="1" applyFill="1" applyBorder="1"/>
    <xf numFmtId="0" fontId="2" fillId="4" borderId="10" xfId="0" applyNumberFormat="1" applyFont="1" applyFill="1" applyBorder="1"/>
    <xf numFmtId="0" fontId="0" fillId="0" borderId="9" xfId="0" applyBorder="1" applyAlignment="1">
      <alignment horizontal="left" indent="2"/>
    </xf>
    <xf numFmtId="0" fontId="0" fillId="0" borderId="0" xfId="0" applyNumberFormat="1" applyBorder="1"/>
    <xf numFmtId="0" fontId="0" fillId="0" borderId="10" xfId="0" applyNumberFormat="1" applyBorder="1"/>
    <xf numFmtId="164" fontId="0" fillId="0" borderId="11" xfId="1" applyNumberFormat="1" applyFont="1" applyBorder="1"/>
    <xf numFmtId="10" fontId="0" fillId="0" borderId="12" xfId="1" applyNumberFormat="1" applyFont="1" applyBorder="1"/>
    <xf numFmtId="10" fontId="0" fillId="5" borderId="13" xfId="1" applyNumberFormat="1" applyFont="1" applyFill="1" applyBorder="1"/>
    <xf numFmtId="164" fontId="0" fillId="0" borderId="14" xfId="1" applyNumberFormat="1" applyFont="1" applyBorder="1"/>
    <xf numFmtId="10" fontId="0" fillId="0" borderId="15" xfId="1" applyNumberFormat="1" applyFont="1" applyBorder="1"/>
    <xf numFmtId="10" fontId="0" fillId="5" borderId="16" xfId="1" applyNumberFormat="1" applyFont="1" applyFill="1" applyBorder="1"/>
    <xf numFmtId="10" fontId="0" fillId="0" borderId="0" xfId="1" applyNumberFormat="1" applyFont="1" applyBorder="1"/>
    <xf numFmtId="0" fontId="0" fillId="0" borderId="0" xfId="0" applyBorder="1"/>
    <xf numFmtId="0" fontId="2" fillId="0" borderId="0" xfId="0" applyNumberFormat="1" applyFont="1"/>
    <xf numFmtId="0" fontId="0" fillId="0" borderId="0" xfId="0" applyNumberFormat="1"/>
    <xf numFmtId="164" fontId="0" fillId="0" borderId="12" xfId="1" applyNumberFormat="1" applyFont="1" applyBorder="1"/>
    <xf numFmtId="164" fontId="0" fillId="0" borderId="15" xfId="1" applyNumberFormat="1" applyFont="1" applyBorder="1"/>
    <xf numFmtId="0" fontId="2" fillId="0" borderId="7" xfId="0" applyNumberFormat="1" applyFont="1" applyBorder="1" applyAlignment="1">
      <alignment horizontal="right"/>
    </xf>
    <xf numFmtId="0" fontId="2" fillId="0" borderId="8" xfId="0" applyNumberFormat="1" applyFont="1" applyBorder="1" applyAlignment="1">
      <alignment horizontal="right"/>
    </xf>
    <xf numFmtId="0" fontId="0" fillId="0" borderId="0" xfId="0" applyNumberFormat="1" applyBorder="1" applyAlignment="1">
      <alignment horizontal="right"/>
    </xf>
    <xf numFmtId="0" fontId="0" fillId="0" borderId="10" xfId="0" applyNumberFormat="1" applyBorder="1" applyAlignment="1">
      <alignment horizontal="right"/>
    </xf>
    <xf numFmtId="10" fontId="0" fillId="0" borderId="12" xfId="1" applyNumberFormat="1" applyFont="1" applyBorder="1" applyAlignment="1">
      <alignment horizontal="right"/>
    </xf>
    <xf numFmtId="10" fontId="0" fillId="0" borderId="15" xfId="1" applyNumberFormat="1" applyFont="1" applyBorder="1" applyAlignment="1">
      <alignment horizontal="right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0" fillId="0" borderId="9" xfId="0" applyBorder="1" applyAlignment="1">
      <alignment horizontal="left"/>
    </xf>
    <xf numFmtId="164" fontId="0" fillId="0" borderId="11" xfId="1" applyNumberFormat="1" applyFont="1" applyBorder="1" applyAlignment="1">
      <alignment horizontal="left"/>
    </xf>
    <xf numFmtId="164" fontId="0" fillId="0" borderId="14" xfId="1" applyNumberFormat="1" applyFont="1" applyBorder="1" applyAlignment="1">
      <alignment horizontal="left"/>
    </xf>
    <xf numFmtId="0" fontId="2" fillId="4" borderId="9" xfId="0" applyFont="1" applyFill="1" applyBorder="1" applyAlignment="1">
      <alignment horizontal="left"/>
    </xf>
    <xf numFmtId="0" fontId="2" fillId="4" borderId="0" xfId="0" applyNumberFormat="1" applyFont="1" applyFill="1" applyBorder="1" applyAlignment="1">
      <alignment horizontal="right"/>
    </xf>
    <xf numFmtId="0" fontId="2" fillId="4" borderId="10" xfId="0" applyNumberFormat="1" applyFont="1" applyFill="1" applyBorder="1" applyAlignment="1">
      <alignment horizontal="right"/>
    </xf>
    <xf numFmtId="10" fontId="0" fillId="5" borderId="13" xfId="1" applyNumberFormat="1" applyFont="1" applyFill="1" applyBorder="1" applyAlignment="1">
      <alignment horizontal="right"/>
    </xf>
    <xf numFmtId="10" fontId="0" fillId="5" borderId="16" xfId="1" applyNumberFormat="1" applyFont="1" applyFill="1" applyBorder="1" applyAlignment="1">
      <alignment horizontal="right"/>
    </xf>
    <xf numFmtId="0" fontId="2" fillId="3" borderId="3" xfId="0" applyFont="1" applyFill="1" applyBorder="1" applyAlignment="1">
      <alignment horizontal="left"/>
    </xf>
    <xf numFmtId="10" fontId="0" fillId="0" borderId="12" xfId="1" applyNumberFormat="1" applyFont="1" applyFill="1" applyBorder="1"/>
    <xf numFmtId="0" fontId="0" fillId="0" borderId="0" xfId="0" applyBorder="1" applyAlignment="1">
      <alignment horizontal="left" indent="2"/>
    </xf>
    <xf numFmtId="0" fontId="0" fillId="0" borderId="14" xfId="0" applyBorder="1" applyAlignment="1">
      <alignment horizontal="left" indent="2"/>
    </xf>
    <xf numFmtId="0" fontId="0" fillId="0" borderId="15" xfId="0" applyNumberFormat="1" applyBorder="1"/>
    <xf numFmtId="0" fontId="0" fillId="0" borderId="16" xfId="0" applyNumberFormat="1" applyBorder="1"/>
    <xf numFmtId="10" fontId="0" fillId="0" borderId="0" xfId="1" applyNumberFormat="1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tabSelected="1" topLeftCell="B27" workbookViewId="0">
      <selection activeCell="F9" sqref="F9"/>
    </sheetView>
  </sheetViews>
  <sheetFormatPr baseColWidth="10" defaultRowHeight="15" x14ac:dyDescent="0.25"/>
  <cols>
    <col min="1" max="1" width="2.42578125" customWidth="1"/>
    <col min="2" max="2" width="32.7109375" customWidth="1"/>
    <col min="3" max="3" width="18.5703125" customWidth="1"/>
    <col min="4" max="4" width="14.7109375" customWidth="1"/>
    <col min="5" max="5" width="14.28515625" customWidth="1"/>
    <col min="6" max="6" width="15.140625" customWidth="1"/>
    <col min="8" max="8" width="18.5703125" customWidth="1"/>
    <col min="10" max="10" width="13.28515625" customWidth="1"/>
  </cols>
  <sheetData>
    <row r="1" spans="2:6" ht="16.5" customHeight="1" thickBot="1" x14ac:dyDescent="0.3">
      <c r="B1" s="49" t="s">
        <v>0</v>
      </c>
      <c r="C1" s="50"/>
      <c r="D1" s="50"/>
      <c r="E1" s="50"/>
      <c r="F1" s="50"/>
    </row>
    <row r="2" spans="2:6" x14ac:dyDescent="0.25">
      <c r="B2" s="1"/>
      <c r="C2" s="1"/>
      <c r="D2" s="1"/>
      <c r="E2" s="1"/>
      <c r="F2" s="1"/>
    </row>
    <row r="3" spans="2:6" ht="30" customHeight="1" x14ac:dyDescent="0.25">
      <c r="B3" s="51" t="s">
        <v>1</v>
      </c>
      <c r="C3" s="51"/>
      <c r="D3" s="51"/>
      <c r="E3" s="51"/>
      <c r="F3" s="51"/>
    </row>
    <row r="4" spans="2:6" ht="29.25" customHeight="1" x14ac:dyDescent="0.25">
      <c r="B4" s="51" t="s">
        <v>2</v>
      </c>
      <c r="C4" s="51"/>
      <c r="D4" s="51"/>
      <c r="E4" s="51"/>
      <c r="F4" s="51"/>
    </row>
    <row r="5" spans="2:6" ht="12.75" customHeight="1" thickBot="1" x14ac:dyDescent="0.3"/>
    <row r="6" spans="2:6" ht="14.25" customHeight="1" x14ac:dyDescent="0.25">
      <c r="B6" s="42" t="s">
        <v>3</v>
      </c>
      <c r="C6" s="32" t="s">
        <v>4</v>
      </c>
      <c r="D6" s="32" t="s">
        <v>5</v>
      </c>
      <c r="E6" s="32" t="s">
        <v>6</v>
      </c>
      <c r="F6" s="33" t="s">
        <v>7</v>
      </c>
    </row>
    <row r="7" spans="2:6" x14ac:dyDescent="0.25">
      <c r="B7" s="5" t="s">
        <v>8</v>
      </c>
      <c r="C7" s="26">
        <v>57</v>
      </c>
      <c r="D7" s="26">
        <v>1966</v>
      </c>
      <c r="E7" s="26">
        <v>2041</v>
      </c>
      <c r="F7" s="27">
        <v>4064</v>
      </c>
    </row>
    <row r="8" spans="2:6" x14ac:dyDescent="0.25">
      <c r="B8" s="37" t="s">
        <v>21</v>
      </c>
      <c r="C8" s="38"/>
      <c r="D8" s="38">
        <v>14</v>
      </c>
      <c r="E8" s="38">
        <v>4</v>
      </c>
      <c r="F8" s="39">
        <v>18</v>
      </c>
    </row>
    <row r="9" spans="2:6" x14ac:dyDescent="0.25">
      <c r="B9" s="34" t="s">
        <v>10</v>
      </c>
      <c r="C9" s="28"/>
      <c r="D9" s="28">
        <v>13</v>
      </c>
      <c r="E9" s="28">
        <v>3</v>
      </c>
      <c r="F9" s="29">
        <v>16</v>
      </c>
    </row>
    <row r="10" spans="2:6" x14ac:dyDescent="0.25">
      <c r="B10" s="34" t="s">
        <v>11</v>
      </c>
      <c r="C10" s="28"/>
      <c r="D10" s="28">
        <v>1</v>
      </c>
      <c r="E10" s="28">
        <v>1</v>
      </c>
      <c r="F10" s="29">
        <v>2</v>
      </c>
    </row>
    <row r="11" spans="2:6" x14ac:dyDescent="0.25">
      <c r="B11" s="37" t="s">
        <v>22</v>
      </c>
      <c r="C11" s="38"/>
      <c r="D11" s="38">
        <v>2</v>
      </c>
      <c r="E11" s="38">
        <v>19</v>
      </c>
      <c r="F11" s="39">
        <v>21</v>
      </c>
    </row>
    <row r="12" spans="2:6" x14ac:dyDescent="0.25">
      <c r="B12" s="34" t="s">
        <v>10</v>
      </c>
      <c r="C12" s="28"/>
      <c r="D12" s="28"/>
      <c r="E12" s="28">
        <v>2</v>
      </c>
      <c r="F12" s="29">
        <v>2</v>
      </c>
    </row>
    <row r="13" spans="2:6" x14ac:dyDescent="0.25">
      <c r="B13" s="34" t="s">
        <v>11</v>
      </c>
      <c r="C13" s="28"/>
      <c r="D13" s="28">
        <v>2</v>
      </c>
      <c r="E13" s="28">
        <v>17</v>
      </c>
      <c r="F13" s="29">
        <v>19</v>
      </c>
    </row>
    <row r="14" spans="2:6" x14ac:dyDescent="0.25">
      <c r="B14" s="37" t="s">
        <v>23</v>
      </c>
      <c r="C14" s="38">
        <v>51</v>
      </c>
      <c r="D14" s="38">
        <v>1668</v>
      </c>
      <c r="E14" s="38">
        <v>1670</v>
      </c>
      <c r="F14" s="39">
        <v>3389</v>
      </c>
    </row>
    <row r="15" spans="2:6" x14ac:dyDescent="0.25">
      <c r="B15" s="37" t="s">
        <v>24</v>
      </c>
      <c r="C15" s="38">
        <v>6</v>
      </c>
      <c r="D15" s="38">
        <v>282</v>
      </c>
      <c r="E15" s="38">
        <v>348</v>
      </c>
      <c r="F15" s="39">
        <v>636</v>
      </c>
    </row>
    <row r="16" spans="2:6" x14ac:dyDescent="0.25">
      <c r="B16" s="34" t="s">
        <v>10</v>
      </c>
      <c r="C16" s="28">
        <v>2</v>
      </c>
      <c r="D16" s="28">
        <v>134</v>
      </c>
      <c r="E16" s="28">
        <v>224</v>
      </c>
      <c r="F16" s="29">
        <v>360</v>
      </c>
    </row>
    <row r="17" spans="2:6" ht="15.75" thickBot="1" x14ac:dyDescent="0.3">
      <c r="B17" s="34" t="s">
        <v>11</v>
      </c>
      <c r="C17" s="28">
        <v>4</v>
      </c>
      <c r="D17" s="28">
        <v>148</v>
      </c>
      <c r="E17" s="28">
        <v>124</v>
      </c>
      <c r="F17" s="29">
        <v>276</v>
      </c>
    </row>
    <row r="18" spans="2:6" x14ac:dyDescent="0.25">
      <c r="B18" s="35" t="s">
        <v>12</v>
      </c>
      <c r="C18" s="30">
        <f>+C14/C7</f>
        <v>0.89473684210526316</v>
      </c>
      <c r="D18" s="30">
        <f>+D14/D7</f>
        <v>0.8484231943031536</v>
      </c>
      <c r="E18" s="30">
        <f>+E14/E7</f>
        <v>0.81822635962763346</v>
      </c>
      <c r="F18" s="40">
        <f>+F14/F7</f>
        <v>0.83390748031496065</v>
      </c>
    </row>
    <row r="19" spans="2:6" ht="15.75" thickBot="1" x14ac:dyDescent="0.3">
      <c r="B19" s="36" t="s">
        <v>13</v>
      </c>
      <c r="C19" s="31">
        <f>+C14/(C7-C9-C12-C16)</f>
        <v>0.92727272727272725</v>
      </c>
      <c r="D19" s="31">
        <f>+D14/(D7-D9-D12-D16)</f>
        <v>0.9169873556899395</v>
      </c>
      <c r="E19" s="31">
        <f>+E14/(E7-E9-E12-E16)</f>
        <v>0.92163355408388525</v>
      </c>
      <c r="F19" s="41">
        <f>+F14/(F7-F9-F12-F16)</f>
        <v>0.91942485078676073</v>
      </c>
    </row>
    <row r="20" spans="2:6" ht="15.75" thickBot="1" x14ac:dyDescent="0.3"/>
    <row r="21" spans="2:6" x14ac:dyDescent="0.25">
      <c r="B21" s="42" t="s">
        <v>3</v>
      </c>
      <c r="C21" s="32" t="s">
        <v>4</v>
      </c>
      <c r="D21" s="32" t="s">
        <v>5</v>
      </c>
      <c r="E21" s="32" t="s">
        <v>6</v>
      </c>
      <c r="F21" s="33" t="s">
        <v>7</v>
      </c>
    </row>
    <row r="22" spans="2:6" x14ac:dyDescent="0.25">
      <c r="B22" s="5" t="s">
        <v>14</v>
      </c>
      <c r="C22" s="26">
        <v>1615</v>
      </c>
      <c r="D22" s="26">
        <v>3337</v>
      </c>
      <c r="E22" s="26">
        <v>8204</v>
      </c>
      <c r="F22" s="27">
        <v>13156</v>
      </c>
    </row>
    <row r="23" spans="2:6" x14ac:dyDescent="0.25">
      <c r="B23" s="8" t="s">
        <v>9</v>
      </c>
      <c r="C23" s="38">
        <v>22</v>
      </c>
      <c r="D23" s="38">
        <v>84</v>
      </c>
      <c r="E23" s="38">
        <v>95</v>
      </c>
      <c r="F23" s="39">
        <v>201</v>
      </c>
    </row>
    <row r="24" spans="2:6" x14ac:dyDescent="0.25">
      <c r="B24" s="11" t="s">
        <v>15</v>
      </c>
      <c r="C24" s="28">
        <v>22</v>
      </c>
      <c r="D24" s="28">
        <v>84</v>
      </c>
      <c r="E24" s="28">
        <v>95</v>
      </c>
      <c r="F24" s="29">
        <v>201</v>
      </c>
    </row>
    <row r="25" spans="2:6" x14ac:dyDescent="0.25">
      <c r="B25" s="8" t="s">
        <v>22</v>
      </c>
      <c r="C25" s="38">
        <v>69</v>
      </c>
      <c r="D25" s="38">
        <v>221</v>
      </c>
      <c r="E25" s="38">
        <v>280</v>
      </c>
      <c r="F25" s="39">
        <v>570</v>
      </c>
    </row>
    <row r="26" spans="2:6" x14ac:dyDescent="0.25">
      <c r="B26" s="11" t="s">
        <v>10</v>
      </c>
      <c r="C26" s="28">
        <v>3</v>
      </c>
      <c r="D26" s="28">
        <v>16</v>
      </c>
      <c r="E26" s="28">
        <v>73</v>
      </c>
      <c r="F26" s="29">
        <v>92</v>
      </c>
    </row>
    <row r="27" spans="2:6" x14ac:dyDescent="0.25">
      <c r="B27" s="11" t="s">
        <v>11</v>
      </c>
      <c r="C27" s="28">
        <v>66</v>
      </c>
      <c r="D27" s="28">
        <v>205</v>
      </c>
      <c r="E27" s="28">
        <v>207</v>
      </c>
      <c r="F27" s="29">
        <v>478</v>
      </c>
    </row>
    <row r="28" spans="2:6" x14ac:dyDescent="0.25">
      <c r="B28" s="8" t="s">
        <v>23</v>
      </c>
      <c r="C28" s="38">
        <v>1291</v>
      </c>
      <c r="D28" s="38">
        <v>2563</v>
      </c>
      <c r="E28" s="38">
        <v>6650</v>
      </c>
      <c r="F28" s="39">
        <v>10504</v>
      </c>
    </row>
    <row r="29" spans="2:6" x14ac:dyDescent="0.25">
      <c r="B29" s="8" t="s">
        <v>24</v>
      </c>
      <c r="C29" s="38">
        <v>233</v>
      </c>
      <c r="D29" s="38">
        <v>469</v>
      </c>
      <c r="E29" s="38">
        <v>1179</v>
      </c>
      <c r="F29" s="39">
        <v>1881</v>
      </c>
    </row>
    <row r="30" spans="2:6" x14ac:dyDescent="0.25">
      <c r="B30" s="11" t="s">
        <v>10</v>
      </c>
      <c r="C30" s="28">
        <v>117</v>
      </c>
      <c r="D30" s="28">
        <v>336</v>
      </c>
      <c r="E30" s="28">
        <v>748</v>
      </c>
      <c r="F30" s="29">
        <v>1201</v>
      </c>
    </row>
    <row r="31" spans="2:6" ht="15.75" thickBot="1" x14ac:dyDescent="0.3">
      <c r="B31" s="11" t="s">
        <v>11</v>
      </c>
      <c r="C31" s="28">
        <v>116</v>
      </c>
      <c r="D31" s="28">
        <v>133</v>
      </c>
      <c r="E31" s="28">
        <v>431</v>
      </c>
      <c r="F31" s="29">
        <v>680</v>
      </c>
    </row>
    <row r="32" spans="2:6" x14ac:dyDescent="0.25">
      <c r="B32" s="35" t="s">
        <v>12</v>
      </c>
      <c r="C32" s="30">
        <f>+C28/C22</f>
        <v>0.79938080495356034</v>
      </c>
      <c r="D32" s="30">
        <f t="shared" ref="D32:F32" si="0">+D28/D22</f>
        <v>0.76805513934671865</v>
      </c>
      <c r="E32" s="30">
        <f t="shared" si="0"/>
        <v>0.81058020477815695</v>
      </c>
      <c r="F32" s="40">
        <f t="shared" si="0"/>
        <v>0.79841897233201586</v>
      </c>
    </row>
    <row r="33" spans="1:6" ht="15.75" thickBot="1" x14ac:dyDescent="0.3">
      <c r="A33" s="21"/>
      <c r="B33" s="36" t="s">
        <v>13</v>
      </c>
      <c r="C33" s="31">
        <f>+C28/(C22-C26-C30)</f>
        <v>0.86354515050167224</v>
      </c>
      <c r="D33" s="31">
        <f t="shared" ref="D33:F33" si="1">+D28/(D22-D26-D30)</f>
        <v>0.85862646566164158</v>
      </c>
      <c r="E33" s="31">
        <f t="shared" si="1"/>
        <v>0.90071786536638221</v>
      </c>
      <c r="F33" s="41">
        <f t="shared" si="1"/>
        <v>0.88544213099553237</v>
      </c>
    </row>
    <row r="34" spans="1:6" x14ac:dyDescent="0.25">
      <c r="A34" s="21"/>
    </row>
    <row r="35" spans="1:6" ht="15.75" thickBot="1" x14ac:dyDescent="0.3">
      <c r="A35" s="21"/>
    </row>
    <row r="36" spans="1:6" x14ac:dyDescent="0.25">
      <c r="A36" s="21"/>
      <c r="B36" s="2" t="s">
        <v>3</v>
      </c>
      <c r="C36" s="3" t="s">
        <v>4</v>
      </c>
      <c r="D36" s="3" t="s">
        <v>5</v>
      </c>
      <c r="E36" s="3" t="s">
        <v>6</v>
      </c>
      <c r="F36" s="4" t="s">
        <v>7</v>
      </c>
    </row>
    <row r="37" spans="1:6" x14ac:dyDescent="0.25">
      <c r="A37" s="21"/>
      <c r="B37" s="5" t="s">
        <v>26</v>
      </c>
      <c r="C37" s="6">
        <v>53</v>
      </c>
      <c r="D37" s="6">
        <v>851</v>
      </c>
      <c r="E37" s="6">
        <v>991</v>
      </c>
      <c r="F37" s="7">
        <v>1895</v>
      </c>
    </row>
    <row r="38" spans="1:6" x14ac:dyDescent="0.25">
      <c r="A38" s="21"/>
      <c r="B38" s="8" t="s">
        <v>21</v>
      </c>
      <c r="C38" s="9">
        <v>7</v>
      </c>
      <c r="D38" s="9">
        <v>294</v>
      </c>
      <c r="E38" s="9">
        <v>255</v>
      </c>
      <c r="F38" s="10">
        <v>556</v>
      </c>
    </row>
    <row r="39" spans="1:6" x14ac:dyDescent="0.25">
      <c r="A39" s="21"/>
      <c r="B39" s="11" t="s">
        <v>10</v>
      </c>
      <c r="C39" s="12">
        <v>7</v>
      </c>
      <c r="D39" s="12">
        <v>285</v>
      </c>
      <c r="E39" s="12">
        <v>247</v>
      </c>
      <c r="F39" s="13">
        <v>539</v>
      </c>
    </row>
    <row r="40" spans="1:6" x14ac:dyDescent="0.25">
      <c r="A40" s="21"/>
      <c r="B40" s="11" t="s">
        <v>11</v>
      </c>
      <c r="C40" s="12"/>
      <c r="D40" s="12">
        <v>9</v>
      </c>
      <c r="E40" s="12">
        <v>8</v>
      </c>
      <c r="F40" s="13">
        <v>17</v>
      </c>
    </row>
    <row r="41" spans="1:6" x14ac:dyDescent="0.25">
      <c r="A41" s="21"/>
      <c r="B41" s="8" t="s">
        <v>28</v>
      </c>
      <c r="C41" s="9">
        <v>13</v>
      </c>
      <c r="D41" s="9">
        <v>179</v>
      </c>
      <c r="E41" s="9">
        <v>142</v>
      </c>
      <c r="F41" s="10">
        <v>334</v>
      </c>
    </row>
    <row r="42" spans="1:6" x14ac:dyDescent="0.25">
      <c r="A42" s="21"/>
      <c r="B42" s="11" t="s">
        <v>10</v>
      </c>
      <c r="C42" s="12"/>
      <c r="D42" s="12">
        <v>146</v>
      </c>
      <c r="E42" s="12">
        <v>82</v>
      </c>
      <c r="F42" s="13">
        <v>228</v>
      </c>
    </row>
    <row r="43" spans="1:6" x14ac:dyDescent="0.25">
      <c r="A43" s="21"/>
      <c r="B43" s="11" t="s">
        <v>11</v>
      </c>
      <c r="C43" s="12">
        <v>13</v>
      </c>
      <c r="D43" s="12">
        <v>33</v>
      </c>
      <c r="E43" s="12">
        <v>60</v>
      </c>
      <c r="F43" s="13">
        <v>106</v>
      </c>
    </row>
    <row r="44" spans="1:6" x14ac:dyDescent="0.25">
      <c r="B44" s="8" t="s">
        <v>23</v>
      </c>
      <c r="C44" s="9">
        <v>30</v>
      </c>
      <c r="D44" s="9">
        <v>211</v>
      </c>
      <c r="E44" s="9">
        <v>320</v>
      </c>
      <c r="F44" s="10">
        <v>561</v>
      </c>
    </row>
    <row r="45" spans="1:6" x14ac:dyDescent="0.25">
      <c r="B45" s="8" t="s">
        <v>24</v>
      </c>
      <c r="C45" s="9">
        <v>3</v>
      </c>
      <c r="D45" s="9">
        <v>167</v>
      </c>
      <c r="E45" s="9">
        <v>274</v>
      </c>
      <c r="F45" s="10">
        <v>444</v>
      </c>
    </row>
    <row r="46" spans="1:6" x14ac:dyDescent="0.25">
      <c r="B46" s="11" t="s">
        <v>10</v>
      </c>
      <c r="C46" s="12">
        <v>2</v>
      </c>
      <c r="D46" s="12">
        <v>159</v>
      </c>
      <c r="E46" s="12">
        <v>260</v>
      </c>
      <c r="F46" s="13">
        <v>421</v>
      </c>
    </row>
    <row r="47" spans="1:6" ht="15.75" thickBot="1" x14ac:dyDescent="0.3">
      <c r="B47" s="11" t="s">
        <v>11</v>
      </c>
      <c r="C47" s="12">
        <v>1</v>
      </c>
      <c r="D47" s="12">
        <v>8</v>
      </c>
      <c r="E47" s="12">
        <v>14</v>
      </c>
      <c r="F47" s="13">
        <v>23</v>
      </c>
    </row>
    <row r="48" spans="1:6" x14ac:dyDescent="0.25">
      <c r="B48" s="35" t="s">
        <v>12</v>
      </c>
      <c r="C48" s="15">
        <f>+C44/C37</f>
        <v>0.56603773584905659</v>
      </c>
      <c r="D48" s="15">
        <f t="shared" ref="D48:F48" si="2">+D44/D37</f>
        <v>0.24794359576968272</v>
      </c>
      <c r="E48" s="15">
        <f t="shared" si="2"/>
        <v>0.3229061553985873</v>
      </c>
      <c r="F48" s="16">
        <f t="shared" si="2"/>
        <v>0.29604221635883904</v>
      </c>
    </row>
    <row r="49" spans="2:7" ht="15.75" thickBot="1" x14ac:dyDescent="0.3">
      <c r="B49" s="36" t="s">
        <v>13</v>
      </c>
      <c r="C49" s="18">
        <f>+C44/(C37-C39-C42-C46)</f>
        <v>0.68181818181818177</v>
      </c>
      <c r="D49" s="18">
        <f t="shared" ref="D49:F49" si="3">+D44/(D37-D39-D42-D46)</f>
        <v>0.80842911877394641</v>
      </c>
      <c r="E49" s="18">
        <f t="shared" si="3"/>
        <v>0.79601990049751248</v>
      </c>
      <c r="F49" s="19">
        <f t="shared" si="3"/>
        <v>0.79349363507779347</v>
      </c>
      <c r="G49" s="48"/>
    </row>
    <row r="51" spans="2:7" ht="15.75" thickBot="1" x14ac:dyDescent="0.3"/>
    <row r="52" spans="2:7" x14ac:dyDescent="0.25">
      <c r="B52" s="42" t="s">
        <v>3</v>
      </c>
      <c r="C52" s="32" t="s">
        <v>4</v>
      </c>
      <c r="D52" s="32" t="s">
        <v>5</v>
      </c>
      <c r="E52" s="32" t="s">
        <v>6</v>
      </c>
      <c r="F52" s="33" t="s">
        <v>7</v>
      </c>
    </row>
    <row r="53" spans="2:7" x14ac:dyDescent="0.25">
      <c r="B53" s="5" t="s">
        <v>16</v>
      </c>
      <c r="C53" s="26">
        <v>907</v>
      </c>
      <c r="D53" s="26">
        <v>166</v>
      </c>
      <c r="E53" s="26">
        <v>141</v>
      </c>
      <c r="F53" s="27">
        <v>1214</v>
      </c>
    </row>
    <row r="54" spans="2:7" x14ac:dyDescent="0.25">
      <c r="B54" s="8" t="s">
        <v>21</v>
      </c>
      <c r="C54" s="38">
        <v>50</v>
      </c>
      <c r="D54" s="38"/>
      <c r="E54" s="38"/>
      <c r="F54" s="39">
        <v>50</v>
      </c>
    </row>
    <row r="55" spans="2:7" x14ac:dyDescent="0.25">
      <c r="B55" s="11" t="s">
        <v>11</v>
      </c>
      <c r="C55" s="28">
        <v>1</v>
      </c>
      <c r="D55" s="28"/>
      <c r="E55" s="28"/>
      <c r="F55" s="29">
        <v>1</v>
      </c>
    </row>
    <row r="56" spans="2:7" x14ac:dyDescent="0.25">
      <c r="B56" s="11" t="s">
        <v>15</v>
      </c>
      <c r="C56" s="28">
        <v>49</v>
      </c>
      <c r="D56" s="28"/>
      <c r="E56" s="28"/>
      <c r="F56" s="29">
        <v>49</v>
      </c>
    </row>
    <row r="57" spans="2:7" x14ac:dyDescent="0.25">
      <c r="B57" s="8" t="s">
        <v>22</v>
      </c>
      <c r="C57" s="38">
        <v>77</v>
      </c>
      <c r="D57" s="38">
        <v>9</v>
      </c>
      <c r="E57" s="38">
        <v>20</v>
      </c>
      <c r="F57" s="39">
        <v>106</v>
      </c>
    </row>
    <row r="58" spans="2:7" x14ac:dyDescent="0.25">
      <c r="B58" s="11" t="s">
        <v>11</v>
      </c>
      <c r="C58" s="28">
        <v>77</v>
      </c>
      <c r="D58" s="28">
        <v>9</v>
      </c>
      <c r="E58" s="28">
        <v>20</v>
      </c>
      <c r="F58" s="29">
        <v>106</v>
      </c>
    </row>
    <row r="59" spans="2:7" x14ac:dyDescent="0.25">
      <c r="B59" s="8" t="s">
        <v>23</v>
      </c>
      <c r="C59" s="38">
        <v>743</v>
      </c>
      <c r="D59" s="38">
        <v>128</v>
      </c>
      <c r="E59" s="38">
        <v>115</v>
      </c>
      <c r="F59" s="39">
        <v>986</v>
      </c>
    </row>
    <row r="60" spans="2:7" x14ac:dyDescent="0.25">
      <c r="B60" s="8" t="s">
        <v>24</v>
      </c>
      <c r="C60" s="38">
        <v>28</v>
      </c>
      <c r="D60" s="38">
        <v>29</v>
      </c>
      <c r="E60" s="38">
        <v>6</v>
      </c>
      <c r="F60" s="39">
        <v>63</v>
      </c>
    </row>
    <row r="61" spans="2:7" x14ac:dyDescent="0.25">
      <c r="B61" s="11" t="s">
        <v>10</v>
      </c>
      <c r="C61" s="28">
        <v>15</v>
      </c>
      <c r="D61" s="28">
        <v>17</v>
      </c>
      <c r="E61" s="28">
        <v>2</v>
      </c>
      <c r="F61" s="29">
        <v>34</v>
      </c>
    </row>
    <row r="62" spans="2:7" x14ac:dyDescent="0.25">
      <c r="B62" s="11" t="s">
        <v>11</v>
      </c>
      <c r="C62" s="28">
        <v>13</v>
      </c>
      <c r="D62" s="28">
        <v>3</v>
      </c>
      <c r="E62" s="28">
        <v>4</v>
      </c>
      <c r="F62" s="29">
        <v>20</v>
      </c>
    </row>
    <row r="63" spans="2:7" x14ac:dyDescent="0.25">
      <c r="B63" s="11" t="s">
        <v>15</v>
      </c>
      <c r="C63" s="28"/>
      <c r="D63" s="28">
        <v>9</v>
      </c>
      <c r="E63" s="28"/>
      <c r="F63" s="29">
        <v>9</v>
      </c>
    </row>
    <row r="64" spans="2:7" ht="15.75" thickBot="1" x14ac:dyDescent="0.3">
      <c r="B64" s="8" t="s">
        <v>25</v>
      </c>
      <c r="C64" s="38">
        <v>9</v>
      </c>
      <c r="D64" s="38"/>
      <c r="E64" s="38"/>
      <c r="F64" s="39">
        <v>9</v>
      </c>
    </row>
    <row r="65" spans="2:6" x14ac:dyDescent="0.25">
      <c r="B65" s="35" t="s">
        <v>12</v>
      </c>
      <c r="C65" s="43">
        <f>+C59/C53</f>
        <v>0.81918412348401326</v>
      </c>
      <c r="D65" s="43">
        <f t="shared" ref="D65:F65" si="4">+D59/D53</f>
        <v>0.77108433734939763</v>
      </c>
      <c r="E65" s="43">
        <f t="shared" si="4"/>
        <v>0.81560283687943258</v>
      </c>
      <c r="F65" s="16">
        <f t="shared" si="4"/>
        <v>0.81219110378912684</v>
      </c>
    </row>
    <row r="66" spans="2:6" ht="15.75" thickBot="1" x14ac:dyDescent="0.3">
      <c r="B66" s="36" t="s">
        <v>13</v>
      </c>
      <c r="C66" s="18">
        <f>+C59/(C53-C61)</f>
        <v>0.8329596412556054</v>
      </c>
      <c r="D66" s="18">
        <f t="shared" ref="D66:F66" si="5">+D59/(D53-D61)</f>
        <v>0.85906040268456374</v>
      </c>
      <c r="E66" s="18">
        <f t="shared" si="5"/>
        <v>0.82733812949640284</v>
      </c>
      <c r="F66" s="19">
        <f t="shared" si="5"/>
        <v>0.83559322033898309</v>
      </c>
    </row>
    <row r="67" spans="2:6" ht="15.75" thickBot="1" x14ac:dyDescent="0.3"/>
    <row r="68" spans="2:6" x14ac:dyDescent="0.25">
      <c r="B68" s="2" t="s">
        <v>3</v>
      </c>
      <c r="C68" s="3" t="s">
        <v>5</v>
      </c>
      <c r="D68" s="3" t="s">
        <v>6</v>
      </c>
      <c r="E68" s="4" t="s">
        <v>7</v>
      </c>
    </row>
    <row r="69" spans="2:6" x14ac:dyDescent="0.25">
      <c r="B69" s="5" t="s">
        <v>27</v>
      </c>
      <c r="C69" s="6">
        <v>3689</v>
      </c>
      <c r="D69" s="6">
        <v>315</v>
      </c>
      <c r="E69" s="7">
        <v>4004</v>
      </c>
    </row>
    <row r="70" spans="2:6" x14ac:dyDescent="0.25">
      <c r="B70" s="8" t="s">
        <v>21</v>
      </c>
      <c r="C70" s="9">
        <v>120</v>
      </c>
      <c r="D70" s="9">
        <v>6</v>
      </c>
      <c r="E70" s="10">
        <v>126</v>
      </c>
    </row>
    <row r="71" spans="2:6" x14ac:dyDescent="0.25">
      <c r="B71" s="11" t="s">
        <v>10</v>
      </c>
      <c r="C71" s="12">
        <v>102</v>
      </c>
      <c r="D71" s="12">
        <v>4</v>
      </c>
      <c r="E71" s="13">
        <v>106</v>
      </c>
    </row>
    <row r="72" spans="2:6" x14ac:dyDescent="0.25">
      <c r="B72" s="11" t="s">
        <v>11</v>
      </c>
      <c r="C72" s="12">
        <v>18</v>
      </c>
      <c r="D72" s="12">
        <v>2</v>
      </c>
      <c r="E72" s="13">
        <v>20</v>
      </c>
    </row>
    <row r="73" spans="2:6" x14ac:dyDescent="0.25">
      <c r="B73" s="8" t="s">
        <v>22</v>
      </c>
      <c r="C73" s="9">
        <v>122</v>
      </c>
      <c r="D73" s="9">
        <v>21</v>
      </c>
      <c r="E73" s="10">
        <v>143</v>
      </c>
    </row>
    <row r="74" spans="2:6" x14ac:dyDescent="0.25">
      <c r="B74" s="11" t="s">
        <v>10</v>
      </c>
      <c r="C74" s="12">
        <v>85</v>
      </c>
      <c r="D74" s="12">
        <v>10</v>
      </c>
      <c r="E74" s="13">
        <v>95</v>
      </c>
    </row>
    <row r="75" spans="2:6" x14ac:dyDescent="0.25">
      <c r="B75" s="11" t="s">
        <v>11</v>
      </c>
      <c r="C75" s="12">
        <v>37</v>
      </c>
      <c r="D75" s="12">
        <v>11</v>
      </c>
      <c r="E75" s="13">
        <v>48</v>
      </c>
    </row>
    <row r="76" spans="2:6" x14ac:dyDescent="0.25">
      <c r="B76" s="8" t="s">
        <v>23</v>
      </c>
      <c r="C76" s="9">
        <v>2621</v>
      </c>
      <c r="D76" s="9">
        <v>200</v>
      </c>
      <c r="E76" s="10">
        <v>2821</v>
      </c>
    </row>
    <row r="77" spans="2:6" x14ac:dyDescent="0.25">
      <c r="B77" s="8" t="s">
        <v>24</v>
      </c>
      <c r="C77" s="9">
        <v>826</v>
      </c>
      <c r="D77" s="9">
        <v>88</v>
      </c>
      <c r="E77" s="10">
        <v>914</v>
      </c>
    </row>
    <row r="78" spans="2:6" x14ac:dyDescent="0.25">
      <c r="B78" s="11" t="s">
        <v>10</v>
      </c>
      <c r="C78" s="12">
        <v>696</v>
      </c>
      <c r="D78" s="12">
        <v>83</v>
      </c>
      <c r="E78" s="13">
        <v>779</v>
      </c>
    </row>
    <row r="79" spans="2:6" ht="15.75" thickBot="1" x14ac:dyDescent="0.3">
      <c r="B79" s="11" t="s">
        <v>11</v>
      </c>
      <c r="C79" s="12">
        <v>130</v>
      </c>
      <c r="D79" s="12">
        <v>5</v>
      </c>
      <c r="E79" s="13">
        <v>135</v>
      </c>
    </row>
    <row r="80" spans="2:6" x14ac:dyDescent="0.25">
      <c r="B80" s="14" t="s">
        <v>12</v>
      </c>
      <c r="C80" s="15">
        <f>+C76/C69</f>
        <v>0.71049064787205207</v>
      </c>
      <c r="D80" s="15">
        <f t="shared" ref="D80:E80" si="6">+D76/D69</f>
        <v>0.63492063492063489</v>
      </c>
      <c r="E80" s="16">
        <f t="shared" si="6"/>
        <v>0.70454545454545459</v>
      </c>
    </row>
    <row r="81" spans="1:5" ht="15.75" thickBot="1" x14ac:dyDescent="0.3">
      <c r="B81" s="17" t="s">
        <v>13</v>
      </c>
      <c r="C81" s="18">
        <f>+C76/(C69-C71-C74-C78)</f>
        <v>0.9340698503207413</v>
      </c>
      <c r="D81" s="18">
        <f t="shared" ref="D81:E81" si="7">+D76/(D69-D71-D74-D78)</f>
        <v>0.91743119266055051</v>
      </c>
      <c r="E81" s="19">
        <f t="shared" si="7"/>
        <v>0.93287037037037035</v>
      </c>
    </row>
    <row r="82" spans="1:5" ht="15.75" thickBot="1" x14ac:dyDescent="0.3"/>
    <row r="83" spans="1:5" x14ac:dyDescent="0.25">
      <c r="B83" s="2" t="s">
        <v>3</v>
      </c>
      <c r="C83" s="3" t="s">
        <v>5</v>
      </c>
      <c r="D83" s="4" t="s">
        <v>7</v>
      </c>
    </row>
    <row r="84" spans="1:5" x14ac:dyDescent="0.25">
      <c r="B84" s="5" t="s">
        <v>17</v>
      </c>
      <c r="C84" s="6">
        <v>934</v>
      </c>
      <c r="D84" s="7">
        <v>934</v>
      </c>
    </row>
    <row r="85" spans="1:5" x14ac:dyDescent="0.25">
      <c r="B85" s="8" t="s">
        <v>21</v>
      </c>
      <c r="C85" s="9">
        <v>16</v>
      </c>
      <c r="D85" s="10">
        <v>16</v>
      </c>
    </row>
    <row r="86" spans="1:5" x14ac:dyDescent="0.25">
      <c r="B86" s="11" t="s">
        <v>15</v>
      </c>
      <c r="C86" s="12">
        <v>14</v>
      </c>
      <c r="D86" s="13">
        <v>14</v>
      </c>
    </row>
    <row r="87" spans="1:5" x14ac:dyDescent="0.25">
      <c r="B87" s="11" t="s">
        <v>10</v>
      </c>
      <c r="C87" s="12">
        <v>2</v>
      </c>
      <c r="D87" s="13">
        <v>2</v>
      </c>
    </row>
    <row r="88" spans="1:5" x14ac:dyDescent="0.25">
      <c r="B88" s="8" t="s">
        <v>22</v>
      </c>
      <c r="C88" s="9">
        <v>82</v>
      </c>
      <c r="D88" s="10">
        <v>82</v>
      </c>
    </row>
    <row r="89" spans="1:5" x14ac:dyDescent="0.25">
      <c r="B89" s="11" t="s">
        <v>10</v>
      </c>
      <c r="C89" s="12">
        <v>58</v>
      </c>
      <c r="D89" s="13">
        <v>58</v>
      </c>
    </row>
    <row r="90" spans="1:5" x14ac:dyDescent="0.25">
      <c r="B90" s="11" t="s">
        <v>11</v>
      </c>
      <c r="C90" s="12">
        <v>24</v>
      </c>
      <c r="D90" s="13">
        <v>24</v>
      </c>
    </row>
    <row r="91" spans="1:5" x14ac:dyDescent="0.25">
      <c r="B91" s="8" t="s">
        <v>23</v>
      </c>
      <c r="C91" s="9">
        <v>641</v>
      </c>
      <c r="D91" s="10">
        <v>641</v>
      </c>
    </row>
    <row r="92" spans="1:5" x14ac:dyDescent="0.25">
      <c r="B92" s="8" t="s">
        <v>24</v>
      </c>
      <c r="C92" s="9">
        <v>195</v>
      </c>
      <c r="D92" s="10">
        <v>195</v>
      </c>
    </row>
    <row r="93" spans="1:5" x14ac:dyDescent="0.25">
      <c r="B93" s="11" t="s">
        <v>10</v>
      </c>
      <c r="C93" s="12">
        <v>134</v>
      </c>
      <c r="D93" s="13">
        <v>134</v>
      </c>
    </row>
    <row r="94" spans="1:5" ht="15.75" thickBot="1" x14ac:dyDescent="0.3">
      <c r="B94" s="11" t="s">
        <v>11</v>
      </c>
      <c r="C94" s="12">
        <v>61</v>
      </c>
      <c r="D94" s="13">
        <v>61</v>
      </c>
    </row>
    <row r="95" spans="1:5" x14ac:dyDescent="0.25">
      <c r="B95" s="14" t="s">
        <v>12</v>
      </c>
      <c r="C95" s="15">
        <f>+C91/C84</f>
        <v>0.6862955032119914</v>
      </c>
      <c r="D95" s="16">
        <f>+D91/D84</f>
        <v>0.6862955032119914</v>
      </c>
    </row>
    <row r="96" spans="1:5" ht="15.75" thickBot="1" x14ac:dyDescent="0.3">
      <c r="A96" s="6"/>
      <c r="B96" s="17" t="s">
        <v>13</v>
      </c>
      <c r="C96" s="18">
        <f>+C91/(C84-C87-C89-C93)</f>
        <v>0.86621621621621625</v>
      </c>
      <c r="D96" s="19">
        <f>+D91/(D84-D87-D89-D93)</f>
        <v>0.86621621621621625</v>
      </c>
      <c r="E96" s="23"/>
    </row>
    <row r="97" spans="1:5" ht="15.75" thickBot="1" x14ac:dyDescent="0.3">
      <c r="A97" s="22"/>
      <c r="E97" s="23"/>
    </row>
    <row r="98" spans="1:5" x14ac:dyDescent="0.25">
      <c r="A98" s="23"/>
      <c r="B98" s="2" t="s">
        <v>3</v>
      </c>
      <c r="C98" s="3" t="s">
        <v>5</v>
      </c>
      <c r="D98" s="4" t="s">
        <v>7</v>
      </c>
      <c r="E98" s="22"/>
    </row>
    <row r="99" spans="1:5" x14ac:dyDescent="0.25">
      <c r="A99" s="23"/>
      <c r="B99" s="5" t="s">
        <v>18</v>
      </c>
      <c r="C99" s="6">
        <v>2238</v>
      </c>
      <c r="D99" s="7">
        <v>2238</v>
      </c>
      <c r="E99" s="23"/>
    </row>
    <row r="100" spans="1:5" x14ac:dyDescent="0.25">
      <c r="A100" s="22"/>
      <c r="B100" s="8" t="s">
        <v>21</v>
      </c>
      <c r="C100" s="9">
        <v>101</v>
      </c>
      <c r="D100" s="10">
        <v>101</v>
      </c>
      <c r="E100" s="23"/>
    </row>
    <row r="101" spans="1:5" x14ac:dyDescent="0.25">
      <c r="A101" s="23"/>
      <c r="B101" s="11" t="s">
        <v>10</v>
      </c>
      <c r="C101" s="12">
        <v>63</v>
      </c>
      <c r="D101" s="13">
        <v>63</v>
      </c>
      <c r="E101" s="22"/>
    </row>
    <row r="102" spans="1:5" x14ac:dyDescent="0.25">
      <c r="A102" s="23"/>
      <c r="B102" s="11" t="s">
        <v>11</v>
      </c>
      <c r="C102" s="12">
        <v>38</v>
      </c>
      <c r="D102" s="13">
        <v>38</v>
      </c>
      <c r="E102" s="22"/>
    </row>
    <row r="103" spans="1:5" x14ac:dyDescent="0.25">
      <c r="A103" s="22"/>
      <c r="B103" s="8" t="s">
        <v>22</v>
      </c>
      <c r="C103" s="9">
        <v>59</v>
      </c>
      <c r="D103" s="10">
        <v>59</v>
      </c>
      <c r="E103" s="23"/>
    </row>
    <row r="104" spans="1:5" x14ac:dyDescent="0.25">
      <c r="A104" s="22"/>
      <c r="B104" s="11" t="s">
        <v>10</v>
      </c>
      <c r="C104" s="12">
        <v>35</v>
      </c>
      <c r="D104" s="13">
        <v>35</v>
      </c>
    </row>
    <row r="105" spans="1:5" x14ac:dyDescent="0.25">
      <c r="A105" s="23"/>
      <c r="B105" s="11" t="s">
        <v>11</v>
      </c>
      <c r="C105" s="12">
        <v>24</v>
      </c>
      <c r="D105" s="13">
        <v>24</v>
      </c>
    </row>
    <row r="106" spans="1:5" x14ac:dyDescent="0.25">
      <c r="A106" s="23"/>
      <c r="B106" s="8" t="s">
        <v>23</v>
      </c>
      <c r="C106" s="9">
        <v>1412</v>
      </c>
      <c r="D106" s="10">
        <v>1412</v>
      </c>
    </row>
    <row r="107" spans="1:5" x14ac:dyDescent="0.25">
      <c r="A107" s="12"/>
      <c r="B107" s="8" t="s">
        <v>24</v>
      </c>
      <c r="C107" s="9">
        <v>666</v>
      </c>
      <c r="D107" s="10">
        <v>666</v>
      </c>
    </row>
    <row r="108" spans="1:5" x14ac:dyDescent="0.25">
      <c r="A108" s="20"/>
      <c r="B108" s="11" t="s">
        <v>10</v>
      </c>
      <c r="C108" s="12">
        <v>496</v>
      </c>
      <c r="D108" s="13">
        <v>496</v>
      </c>
    </row>
    <row r="109" spans="1:5" x14ac:dyDescent="0.25">
      <c r="A109" s="20"/>
      <c r="B109" s="44" t="s">
        <v>11</v>
      </c>
      <c r="C109" s="12">
        <v>168</v>
      </c>
      <c r="D109" s="13">
        <v>168</v>
      </c>
    </row>
    <row r="110" spans="1:5" ht="15.75" thickBot="1" x14ac:dyDescent="0.3">
      <c r="A110" s="21"/>
      <c r="B110" s="44" t="s">
        <v>15</v>
      </c>
      <c r="C110" s="12">
        <v>2</v>
      </c>
      <c r="D110" s="13">
        <v>2</v>
      </c>
    </row>
    <row r="111" spans="1:5" x14ac:dyDescent="0.25">
      <c r="A111" s="21"/>
      <c r="B111" s="24" t="s">
        <v>12</v>
      </c>
      <c r="C111" s="15">
        <f>+C106/C99</f>
        <v>0.63092046470062557</v>
      </c>
      <c r="D111" s="16">
        <f>+D106/D99</f>
        <v>0.63092046470062557</v>
      </c>
    </row>
    <row r="112" spans="1:5" ht="15.75" thickBot="1" x14ac:dyDescent="0.3">
      <c r="B112" s="25" t="s">
        <v>13</v>
      </c>
      <c r="C112" s="18">
        <f>+C106/(C99-C101-C104-C108)</f>
        <v>0.85888077858880774</v>
      </c>
      <c r="D112" s="19">
        <f>+D106/(D99-D101-D104-D108)</f>
        <v>0.85888077858880774</v>
      </c>
    </row>
    <row r="113" spans="2:4" ht="15.75" thickBot="1" x14ac:dyDescent="0.3"/>
    <row r="114" spans="2:4" x14ac:dyDescent="0.25">
      <c r="B114" s="2" t="s">
        <v>3</v>
      </c>
      <c r="C114" s="3" t="s">
        <v>19</v>
      </c>
      <c r="D114" s="4" t="s">
        <v>7</v>
      </c>
    </row>
    <row r="115" spans="2:4" x14ac:dyDescent="0.25">
      <c r="B115" s="5" t="s">
        <v>20</v>
      </c>
      <c r="C115" s="6">
        <v>8</v>
      </c>
      <c r="D115" s="7">
        <v>8</v>
      </c>
    </row>
    <row r="116" spans="2:4" x14ac:dyDescent="0.25">
      <c r="B116" s="8" t="s">
        <v>21</v>
      </c>
      <c r="C116" s="9">
        <v>2</v>
      </c>
      <c r="D116" s="10">
        <v>2</v>
      </c>
    </row>
    <row r="117" spans="2:4" x14ac:dyDescent="0.25">
      <c r="B117" s="11" t="s">
        <v>11</v>
      </c>
      <c r="C117" s="12">
        <v>2</v>
      </c>
      <c r="D117" s="13">
        <v>2</v>
      </c>
    </row>
    <row r="118" spans="2:4" x14ac:dyDescent="0.25">
      <c r="B118" s="8" t="s">
        <v>23</v>
      </c>
      <c r="C118" s="9">
        <v>1</v>
      </c>
      <c r="D118" s="10">
        <v>1</v>
      </c>
    </row>
    <row r="119" spans="2:4" x14ac:dyDescent="0.25">
      <c r="B119" s="8" t="s">
        <v>24</v>
      </c>
      <c r="C119" s="9">
        <v>5</v>
      </c>
      <c r="D119" s="10">
        <v>5</v>
      </c>
    </row>
    <row r="120" spans="2:4" ht="15.75" thickBot="1" x14ac:dyDescent="0.3">
      <c r="B120" s="45" t="s">
        <v>11</v>
      </c>
      <c r="C120" s="46">
        <v>5</v>
      </c>
      <c r="D120" s="47">
        <v>5</v>
      </c>
    </row>
    <row r="121" spans="2:4" x14ac:dyDescent="0.25">
      <c r="B121" s="14" t="s">
        <v>12</v>
      </c>
      <c r="C121" s="15">
        <f>+C118/C115</f>
        <v>0.125</v>
      </c>
      <c r="D121" s="16">
        <f>+D118/D115</f>
        <v>0.125</v>
      </c>
    </row>
    <row r="122" spans="2:4" ht="15.75" thickBot="1" x14ac:dyDescent="0.3">
      <c r="B122" s="17" t="s">
        <v>13</v>
      </c>
      <c r="C122" s="18">
        <f>+C118/(C115)</f>
        <v>0.125</v>
      </c>
      <c r="D122" s="19">
        <f>+D118/(D115)</f>
        <v>0.125</v>
      </c>
    </row>
  </sheetData>
  <mergeCells count="3">
    <mergeCell ref="B1:F1"/>
    <mergeCell ref="B3:F3"/>
    <mergeCell ref="B4:F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8cf1b8fd-72df-4c21-8306-a5f720778edf">2019</Filtro>
    <Orden xmlns="8cf1b8fd-72df-4c21-8306-a5f720778edf">99</Orden>
    <Formato xmlns="8cf1b8fd-72df-4c21-8306-a5f720778edf">/Style%20Library/Images/xls.svg</Formato>
  </documentManagement>
</p:properties>
</file>

<file path=customXml/itemProps1.xml><?xml version="1.0" encoding="utf-8"?>
<ds:datastoreItem xmlns:ds="http://schemas.openxmlformats.org/officeDocument/2006/customXml" ds:itemID="{E5F2F8AD-3F3B-4562-8495-A50CD60AC0FD}"/>
</file>

<file path=customXml/itemProps2.xml><?xml version="1.0" encoding="utf-8"?>
<ds:datastoreItem xmlns:ds="http://schemas.openxmlformats.org/officeDocument/2006/customXml" ds:itemID="{8DBBB209-7047-457A-BDE3-4FEDF531FA8A}"/>
</file>

<file path=customXml/itemProps3.xml><?xml version="1.0" encoding="utf-8"?>
<ds:datastoreItem xmlns:ds="http://schemas.openxmlformats.org/officeDocument/2006/customXml" ds:itemID="{C8FA38BA-3EE6-42AA-B75D-463168967B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CUMPLIMIENTO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CUMPLIMIENTO AEROCOMERCIAL MAYO 2019</dc:title>
  <dc:creator>Jesika Soto Rodriguez</dc:creator>
  <cp:lastModifiedBy>Jesika Soto Rodriguez</cp:lastModifiedBy>
  <cp:lastPrinted>2019-08-28T21:01:08Z</cp:lastPrinted>
  <dcterms:created xsi:type="dcterms:W3CDTF">2019-07-22T16:00:04Z</dcterms:created>
  <dcterms:modified xsi:type="dcterms:W3CDTF">2019-08-28T21:50:10Z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0x01010074E918C3DD5CC44FB08F5A2D78177FFA</vt:lpwstr>
  </property>
</Properties>
</file>